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Electronic Reports\Education and Workforce Development\Department of Education\SAFE Funds Reports\"/>
    </mc:Choice>
  </mc:AlternateContent>
  <bookViews>
    <workbookView xWindow="0" yWindow="0" windowWidth="28800" windowHeight="1245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" i="1" l="1"/>
  <c r="M2" i="1"/>
  <c r="I3" i="1"/>
  <c r="I4" i="1"/>
  <c r="I5" i="1"/>
  <c r="I6" i="1"/>
  <c r="I7" i="1"/>
  <c r="I8" i="1"/>
  <c r="I9" i="1"/>
  <c r="I10" i="1"/>
  <c r="I2" i="1"/>
  <c r="E11" i="1"/>
  <c r="F11" i="1"/>
  <c r="P11" i="1" l="1"/>
  <c r="L11" i="1"/>
  <c r="M4" i="1"/>
  <c r="M5" i="1"/>
  <c r="M6" i="1"/>
  <c r="M7" i="1"/>
  <c r="M8" i="1"/>
  <c r="M9" i="1"/>
  <c r="M10" i="1"/>
  <c r="Q3" i="1"/>
  <c r="Q4" i="1"/>
  <c r="Q5" i="1"/>
  <c r="Q6" i="1"/>
  <c r="Q7" i="1"/>
  <c r="Q8" i="1"/>
  <c r="Q9" i="1"/>
  <c r="Q10" i="1"/>
  <c r="Q2" i="1"/>
  <c r="I11" i="1" l="1"/>
  <c r="Q11" i="1" l="1"/>
  <c r="O11" i="1"/>
  <c r="N11" i="1"/>
  <c r="M11" i="1"/>
  <c r="K11" i="1"/>
  <c r="J11" i="1"/>
  <c r="D11" i="1"/>
  <c r="C11" i="1"/>
  <c r="H11" i="1"/>
  <c r="G11" i="1"/>
</calcChain>
</file>

<file path=xl/sharedStrings.xml><?xml version="1.0" encoding="utf-8"?>
<sst xmlns="http://schemas.openxmlformats.org/spreadsheetml/2006/main" count="48" uniqueCount="31">
  <si>
    <t>District</t>
  </si>
  <si>
    <t>Date Approved</t>
  </si>
  <si>
    <t>Total Approved</t>
  </si>
  <si>
    <t>Wrap Around Amount Approved</t>
  </si>
  <si>
    <t>Transportation Cost Amount Approved</t>
  </si>
  <si>
    <t>Construction and Repairs Amount Approved</t>
  </si>
  <si>
    <t>Totals</t>
  </si>
  <si>
    <t>Transportation Cost Paid</t>
  </si>
  <si>
    <t>Wrap Around Paid-Other</t>
  </si>
  <si>
    <t>Wrap Around Paid-Outside of School Tutoring</t>
  </si>
  <si>
    <t>Wrap Around Balance (not billed)</t>
  </si>
  <si>
    <t>Transportation Cost Balance (not billed)</t>
  </si>
  <si>
    <t>Construction and Repairs Paid</t>
  </si>
  <si>
    <t>Construction and Repairs Balance</t>
  </si>
  <si>
    <t>Denied</t>
  </si>
  <si>
    <t>Increase</t>
  </si>
  <si>
    <t>Christian County</t>
  </si>
  <si>
    <t>Mayfield Independent</t>
  </si>
  <si>
    <t>Caldwell County</t>
  </si>
  <si>
    <t>Calloway County</t>
  </si>
  <si>
    <t>Fulton County</t>
  </si>
  <si>
    <t>Muhlenberg County</t>
  </si>
  <si>
    <t>Bowling Green Independent</t>
  </si>
  <si>
    <t>Marshall County</t>
  </si>
  <si>
    <t>Dawson Springs Independent</t>
  </si>
  <si>
    <t>Transportation Cost Paid-this cycle</t>
  </si>
  <si>
    <t>Wrap Around Paid-After School Services</t>
  </si>
  <si>
    <t>Wrap Around Paid-After School Services-paid this cycle</t>
  </si>
  <si>
    <t>NA</t>
  </si>
  <si>
    <t xml:space="preserve">* Construction and repair amounts paid by the School Facilities Construction Commissioner after transfer of funds by KDE. </t>
  </si>
  <si>
    <t>Construction and Repairs Paid-this cycle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</si>
</sst>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14" fontId="2" fillId="0" borderId="1" xfId="0" applyNumberFormat="1" applyFont="1" applyBorder="1"/>
    <xf numFmtId="164" fontId="2" fillId="0" borderId="1" xfId="0" applyNumberFormat="1" applyFont="1" applyBorder="1"/>
    <xf numFmtId="0" fontId="1" fillId="0" borderId="2" xfId="0" applyFont="1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64" fontId="2" fillId="0" borderId="7" xfId="0" applyNumberFormat="1" applyFont="1" applyBorder="1"/>
    <xf numFmtId="164" fontId="2" fillId="0" borderId="2" xfId="0" applyNumberFormat="1" applyFont="1" applyBorder="1"/>
    <xf numFmtId="0" fontId="1" fillId="0" borderId="4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164" fontId="2" fillId="0" borderId="6" xfId="0" applyNumberFormat="1" applyFont="1" applyBorder="1"/>
    <xf numFmtId="164" fontId="0" fillId="0" borderId="1" xfId="0" applyNumberFormat="1" applyBorder="1"/>
    <xf numFmtId="164" fontId="0" fillId="0" borderId="7" xfId="0" applyNumberFormat="1" applyBorder="1"/>
    <xf numFmtId="164" fontId="2" fillId="0" borderId="8" xfId="0" applyNumberFormat="1" applyFont="1" applyBorder="1"/>
    <xf numFmtId="164" fontId="2" fillId="0" borderId="9" xfId="0" applyNumberFormat="1" applyFont="1" applyBorder="1"/>
    <xf numFmtId="164" fontId="0" fillId="0" borderId="9" xfId="0" applyNumberFormat="1" applyBorder="1"/>
    <xf numFmtId="164" fontId="2" fillId="0" borderId="10" xfId="0" applyNumberFormat="1" applyFont="1" applyBorder="1"/>
    <xf numFmtId="164" fontId="2" fillId="0" borderId="11" xfId="0" applyNumberFormat="1" applyFont="1" applyBorder="1"/>
    <xf numFmtId="164" fontId="2" fillId="0" borderId="12" xfId="0" applyNumberFormat="1" applyFont="1" applyBorder="1"/>
    <xf numFmtId="164" fontId="0" fillId="0" borderId="11" xfId="0" applyNumberFormat="1" applyBorder="1"/>
    <xf numFmtId="164" fontId="0" fillId="0" borderId="12" xfId="0" applyNumberFormat="1" applyBorder="1"/>
    <xf numFmtId="0" fontId="1" fillId="0" borderId="3" xfId="0" applyFont="1" applyFill="1" applyBorder="1" applyAlignment="1">
      <alignment horizont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0" borderId="12" xfId="0" applyBorder="1"/>
    <xf numFmtId="0" fontId="1" fillId="0" borderId="15" xfId="0" applyFont="1" applyBorder="1" applyAlignment="1">
      <alignment horizontal="center" wrapText="1"/>
    </xf>
    <xf numFmtId="164" fontId="2" fillId="0" borderId="16" xfId="0" applyNumberFormat="1" applyFont="1" applyBorder="1"/>
    <xf numFmtId="164" fontId="2" fillId="0" borderId="17" xfId="0" applyNumberFormat="1" applyFont="1" applyBorder="1"/>
    <xf numFmtId="164" fontId="2" fillId="0" borderId="18" xfId="0" applyNumberFormat="1" applyFont="1" applyBorder="1"/>
    <xf numFmtId="0" fontId="1" fillId="2" borderId="15" xfId="0" applyFont="1" applyFill="1" applyBorder="1" applyAlignment="1">
      <alignment horizontal="center" wrapText="1"/>
    </xf>
    <xf numFmtId="164" fontId="2" fillId="2" borderId="16" xfId="0" applyNumberFormat="1" applyFont="1" applyFill="1" applyBorder="1"/>
    <xf numFmtId="164" fontId="2" fillId="2" borderId="17" xfId="0" applyNumberFormat="1" applyFont="1" applyFill="1" applyBorder="1"/>
    <xf numFmtId="164" fontId="2" fillId="2" borderId="18" xfId="0" applyNumberFormat="1" applyFont="1" applyFill="1" applyBorder="1"/>
    <xf numFmtId="164" fontId="2" fillId="2" borderId="11" xfId="0" applyNumberFormat="1" applyFont="1" applyFill="1" applyBorder="1"/>
    <xf numFmtId="0" fontId="1" fillId="2" borderId="13" xfId="0" applyFont="1" applyFill="1" applyBorder="1" applyAlignment="1">
      <alignment horizontal="center" wrapText="1"/>
    </xf>
    <xf numFmtId="164" fontId="2" fillId="2" borderId="2" xfId="0" applyNumberFormat="1" applyFont="1" applyFill="1" applyBorder="1"/>
    <xf numFmtId="164" fontId="2" fillId="2" borderId="14" xfId="0" applyNumberFormat="1" applyFont="1" applyFill="1" applyBorder="1"/>
    <xf numFmtId="164" fontId="0" fillId="2" borderId="2" xfId="0" applyNumberFormat="1" applyFill="1" applyBorder="1"/>
    <xf numFmtId="164" fontId="0" fillId="2" borderId="14" xfId="0" applyNumberFormat="1" applyFill="1" applyBorder="1"/>
    <xf numFmtId="164" fontId="0" fillId="2" borderId="11" xfId="0" applyNumberFormat="1" applyFill="1" applyBorder="1"/>
    <xf numFmtId="164" fontId="2" fillId="0" borderId="1" xfId="0" applyNumberFormat="1" applyFont="1" applyFill="1" applyBorder="1"/>
    <xf numFmtId="164" fontId="2" fillId="0" borderId="9" xfId="0" applyNumberFormat="1" applyFont="1" applyFill="1" applyBorder="1"/>
    <xf numFmtId="164" fontId="2" fillId="0" borderId="11" xfId="0" applyNumberFormat="1" applyFont="1" applyFill="1" applyBorder="1"/>
    <xf numFmtId="0" fontId="2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workbookViewId="0">
      <selection activeCell="P1" sqref="P1"/>
    </sheetView>
  </sheetViews>
  <sheetFormatPr defaultRowHeight="15" x14ac:dyDescent="0.25"/>
  <cols>
    <col min="1" max="1" width="27.42578125" bestFit="1" customWidth="1"/>
    <col min="2" max="2" width="14.42578125" bestFit="1" customWidth="1"/>
    <col min="3" max="3" width="14.7109375" bestFit="1" customWidth="1"/>
    <col min="4" max="4" width="13.140625" bestFit="1" customWidth="1"/>
    <col min="5" max="6" width="13.140625" customWidth="1"/>
    <col min="7" max="7" width="15.7109375" customWidth="1"/>
    <col min="8" max="9" width="13.140625" customWidth="1"/>
    <col min="10" max="13" width="14.7109375" customWidth="1"/>
    <col min="14" max="14" width="13.140625" bestFit="1" customWidth="1"/>
    <col min="15" max="16" width="13.42578125" customWidth="1"/>
    <col min="17" max="17" width="13.7109375" customWidth="1"/>
  </cols>
  <sheetData>
    <row r="1" spans="1:19" ht="75" x14ac:dyDescent="0.25">
      <c r="A1" s="1" t="s">
        <v>0</v>
      </c>
      <c r="B1" s="1" t="s">
        <v>1</v>
      </c>
      <c r="C1" s="5" t="s">
        <v>2</v>
      </c>
      <c r="D1" s="6" t="s">
        <v>3</v>
      </c>
      <c r="E1" s="29" t="s">
        <v>26</v>
      </c>
      <c r="F1" s="33" t="s">
        <v>27</v>
      </c>
      <c r="G1" s="7" t="s">
        <v>9</v>
      </c>
      <c r="H1" s="11" t="s">
        <v>8</v>
      </c>
      <c r="I1" s="8" t="s">
        <v>10</v>
      </c>
      <c r="J1" s="6" t="s">
        <v>4</v>
      </c>
      <c r="K1" s="7" t="s">
        <v>7</v>
      </c>
      <c r="L1" s="38" t="s">
        <v>25</v>
      </c>
      <c r="M1" s="8" t="s">
        <v>11</v>
      </c>
      <c r="N1" s="6" t="s">
        <v>5</v>
      </c>
      <c r="O1" s="11" t="s">
        <v>12</v>
      </c>
      <c r="P1" s="38" t="s">
        <v>30</v>
      </c>
      <c r="Q1" s="12" t="s">
        <v>13</v>
      </c>
      <c r="R1" s="24" t="s">
        <v>14</v>
      </c>
      <c r="S1" s="12" t="s">
        <v>15</v>
      </c>
    </row>
    <row r="2" spans="1:19" x14ac:dyDescent="0.25">
      <c r="A2" s="2" t="s">
        <v>16</v>
      </c>
      <c r="B2" s="3">
        <v>44615</v>
      </c>
      <c r="C2" s="10">
        <v>2246059</v>
      </c>
      <c r="D2" s="13">
        <v>109667</v>
      </c>
      <c r="E2" s="30"/>
      <c r="F2" s="34">
        <v>13887.16</v>
      </c>
      <c r="G2" s="4"/>
      <c r="H2" s="44">
        <v>2867.32</v>
      </c>
      <c r="I2" s="9">
        <f t="shared" ref="I2:I10" si="0">D2-SUM(E2:H2)</f>
        <v>92912.52</v>
      </c>
      <c r="J2" s="13"/>
      <c r="K2" s="4"/>
      <c r="L2" s="39"/>
      <c r="M2" s="9">
        <f>J2-K2-L2</f>
        <v>0</v>
      </c>
      <c r="N2" s="13">
        <v>2136392</v>
      </c>
      <c r="O2" s="14"/>
      <c r="P2" s="41">
        <v>2136392</v>
      </c>
      <c r="Q2" s="15">
        <f>N2-O2-P2</f>
        <v>0</v>
      </c>
      <c r="R2" s="25" t="s">
        <v>28</v>
      </c>
      <c r="S2" s="26" t="s">
        <v>28</v>
      </c>
    </row>
    <row r="3" spans="1:19" ht="14.25" customHeight="1" x14ac:dyDescent="0.25">
      <c r="A3" s="2" t="s">
        <v>17</v>
      </c>
      <c r="B3" s="3">
        <v>44621</v>
      </c>
      <c r="C3" s="10">
        <v>1051661</v>
      </c>
      <c r="D3" s="13">
        <v>165000</v>
      </c>
      <c r="E3" s="30"/>
      <c r="F3" s="34"/>
      <c r="G3" s="4"/>
      <c r="H3" s="44"/>
      <c r="I3" s="9">
        <f t="shared" si="0"/>
        <v>165000</v>
      </c>
      <c r="J3" s="13">
        <v>436661</v>
      </c>
      <c r="K3" s="4"/>
      <c r="L3" s="39">
        <v>69370.98</v>
      </c>
      <c r="M3" s="9">
        <f>J3-K3-L3</f>
        <v>367290.02</v>
      </c>
      <c r="N3" s="13">
        <v>450000</v>
      </c>
      <c r="O3" s="14"/>
      <c r="P3" s="41">
        <v>450000</v>
      </c>
      <c r="Q3" s="15">
        <f t="shared" ref="Q3:Q10" si="1">N3-O3-P3</f>
        <v>0</v>
      </c>
      <c r="R3" s="25" t="s">
        <v>28</v>
      </c>
      <c r="S3" s="26" t="s">
        <v>28</v>
      </c>
    </row>
    <row r="4" spans="1:19" ht="14.25" customHeight="1" x14ac:dyDescent="0.25">
      <c r="A4" s="2" t="s">
        <v>18</v>
      </c>
      <c r="B4" s="3">
        <v>44623</v>
      </c>
      <c r="C4" s="10">
        <v>1000</v>
      </c>
      <c r="D4" s="13"/>
      <c r="E4" s="30"/>
      <c r="F4" s="34"/>
      <c r="G4" s="4"/>
      <c r="H4" s="44"/>
      <c r="I4" s="9">
        <f t="shared" si="0"/>
        <v>0</v>
      </c>
      <c r="J4" s="13">
        <v>1000</v>
      </c>
      <c r="K4" s="4">
        <v>1000</v>
      </c>
      <c r="L4" s="39"/>
      <c r="M4" s="9">
        <f t="shared" ref="M4:M10" si="2">J4-K4-L4</f>
        <v>0</v>
      </c>
      <c r="N4" s="13"/>
      <c r="O4" s="14"/>
      <c r="P4" s="41"/>
      <c r="Q4" s="15">
        <f t="shared" si="1"/>
        <v>0</v>
      </c>
      <c r="R4" s="25" t="s">
        <v>28</v>
      </c>
      <c r="S4" s="26" t="s">
        <v>28</v>
      </c>
    </row>
    <row r="5" spans="1:19" ht="14.25" customHeight="1" x14ac:dyDescent="0.25">
      <c r="A5" s="2" t="s">
        <v>19</v>
      </c>
      <c r="B5" s="3">
        <v>44628</v>
      </c>
      <c r="C5" s="10">
        <v>10739</v>
      </c>
      <c r="D5" s="13"/>
      <c r="E5" s="30"/>
      <c r="F5" s="34"/>
      <c r="G5" s="4"/>
      <c r="H5" s="44"/>
      <c r="I5" s="9">
        <f t="shared" si="0"/>
        <v>0</v>
      </c>
      <c r="J5" s="13">
        <v>10739</v>
      </c>
      <c r="K5" s="4">
        <v>1149.99</v>
      </c>
      <c r="L5" s="39">
        <v>574.05999999999995</v>
      </c>
      <c r="M5" s="9">
        <f t="shared" si="2"/>
        <v>9014.9500000000007</v>
      </c>
      <c r="N5" s="13"/>
      <c r="O5" s="14"/>
      <c r="P5" s="41"/>
      <c r="Q5" s="15">
        <f t="shared" si="1"/>
        <v>0</v>
      </c>
      <c r="R5" s="25" t="s">
        <v>28</v>
      </c>
      <c r="S5" s="26" t="s">
        <v>28</v>
      </c>
    </row>
    <row r="6" spans="1:19" ht="14.25" customHeight="1" x14ac:dyDescent="0.25">
      <c r="A6" s="2" t="s">
        <v>20</v>
      </c>
      <c r="B6" s="3">
        <v>44630</v>
      </c>
      <c r="C6" s="10">
        <v>2136672</v>
      </c>
      <c r="D6" s="13">
        <v>153834</v>
      </c>
      <c r="E6" s="30"/>
      <c r="F6" s="34">
        <v>2645.3</v>
      </c>
      <c r="G6" s="4"/>
      <c r="H6" s="44"/>
      <c r="I6" s="9">
        <f t="shared" si="0"/>
        <v>151188.70000000001</v>
      </c>
      <c r="J6" s="13">
        <v>257838</v>
      </c>
      <c r="K6" s="4"/>
      <c r="L6" s="39">
        <v>11097.81</v>
      </c>
      <c r="M6" s="9">
        <f t="shared" si="2"/>
        <v>246740.19</v>
      </c>
      <c r="N6" s="13">
        <v>1725000</v>
      </c>
      <c r="O6" s="14"/>
      <c r="P6" s="41">
        <v>1725000</v>
      </c>
      <c r="Q6" s="15">
        <f t="shared" si="1"/>
        <v>0</v>
      </c>
      <c r="R6" s="25" t="s">
        <v>28</v>
      </c>
      <c r="S6" s="26" t="s">
        <v>28</v>
      </c>
    </row>
    <row r="7" spans="1:19" ht="14.25" customHeight="1" x14ac:dyDescent="0.25">
      <c r="A7" s="2" t="s">
        <v>21</v>
      </c>
      <c r="B7" s="3">
        <v>44644</v>
      </c>
      <c r="C7" s="10">
        <v>115636.19</v>
      </c>
      <c r="D7" s="13">
        <v>104098.69</v>
      </c>
      <c r="E7" s="30"/>
      <c r="F7" s="34"/>
      <c r="G7" s="4">
        <v>7777.56</v>
      </c>
      <c r="H7" s="44"/>
      <c r="I7" s="9">
        <f t="shared" si="0"/>
        <v>96321.13</v>
      </c>
      <c r="J7" s="13">
        <v>11537.5</v>
      </c>
      <c r="K7" s="4">
        <v>4615</v>
      </c>
      <c r="L7" s="39"/>
      <c r="M7" s="9">
        <f t="shared" si="2"/>
        <v>6922.5</v>
      </c>
      <c r="N7" s="13"/>
      <c r="O7" s="14"/>
      <c r="P7" s="41"/>
      <c r="Q7" s="15">
        <f t="shared" si="1"/>
        <v>0</v>
      </c>
      <c r="R7" s="25" t="s">
        <v>28</v>
      </c>
      <c r="S7" s="26" t="s">
        <v>28</v>
      </c>
    </row>
    <row r="8" spans="1:19" x14ac:dyDescent="0.25">
      <c r="A8" s="2" t="s">
        <v>22</v>
      </c>
      <c r="B8" s="3">
        <v>44644</v>
      </c>
      <c r="C8" s="10">
        <v>1466239</v>
      </c>
      <c r="D8" s="16">
        <v>1459439</v>
      </c>
      <c r="E8" s="31"/>
      <c r="F8" s="35"/>
      <c r="G8" s="17"/>
      <c r="H8" s="45"/>
      <c r="I8" s="9">
        <f t="shared" si="0"/>
        <v>1459439</v>
      </c>
      <c r="J8" s="16"/>
      <c r="K8" s="17"/>
      <c r="L8" s="40"/>
      <c r="M8" s="9">
        <f t="shared" si="2"/>
        <v>0</v>
      </c>
      <c r="N8" s="16">
        <v>6800</v>
      </c>
      <c r="O8" s="18"/>
      <c r="P8" s="42">
        <v>6800</v>
      </c>
      <c r="Q8" s="15">
        <f t="shared" si="1"/>
        <v>0</v>
      </c>
      <c r="R8" s="25" t="s">
        <v>28</v>
      </c>
      <c r="S8" s="26" t="s">
        <v>28</v>
      </c>
    </row>
    <row r="9" spans="1:19" x14ac:dyDescent="0.25">
      <c r="A9" s="2" t="s">
        <v>23</v>
      </c>
      <c r="B9" s="3">
        <v>44672</v>
      </c>
      <c r="C9" s="10">
        <v>78000</v>
      </c>
      <c r="D9" s="13">
        <v>48000</v>
      </c>
      <c r="E9" s="30"/>
      <c r="F9" s="34"/>
      <c r="G9" s="4"/>
      <c r="H9" s="44"/>
      <c r="I9" s="9">
        <f t="shared" si="0"/>
        <v>48000</v>
      </c>
      <c r="J9" s="13">
        <v>30000</v>
      </c>
      <c r="K9" s="4"/>
      <c r="L9" s="40"/>
      <c r="M9" s="9">
        <f t="shared" si="2"/>
        <v>30000</v>
      </c>
      <c r="N9" s="13"/>
      <c r="O9" s="14"/>
      <c r="P9" s="41"/>
      <c r="Q9" s="15">
        <f t="shared" si="1"/>
        <v>0</v>
      </c>
      <c r="R9" s="25" t="s">
        <v>28</v>
      </c>
      <c r="S9" s="26" t="s">
        <v>28</v>
      </c>
    </row>
    <row r="10" spans="1:19" ht="15.75" thickBot="1" x14ac:dyDescent="0.3">
      <c r="A10" s="2" t="s">
        <v>24</v>
      </c>
      <c r="B10" s="3">
        <v>44685</v>
      </c>
      <c r="C10" s="10">
        <v>616804</v>
      </c>
      <c r="D10" s="13">
        <v>23156</v>
      </c>
      <c r="E10" s="30"/>
      <c r="F10" s="34"/>
      <c r="G10" s="4"/>
      <c r="H10" s="44"/>
      <c r="I10" s="9">
        <f t="shared" si="0"/>
        <v>23156</v>
      </c>
      <c r="J10" s="13">
        <v>593648</v>
      </c>
      <c r="K10" s="4"/>
      <c r="L10" s="40"/>
      <c r="M10" s="9">
        <f t="shared" si="2"/>
        <v>593648</v>
      </c>
      <c r="N10" s="13"/>
      <c r="O10" s="14"/>
      <c r="P10" s="41"/>
      <c r="Q10" s="15">
        <f t="shared" si="1"/>
        <v>0</v>
      </c>
      <c r="R10" s="25" t="s">
        <v>28</v>
      </c>
      <c r="S10" s="26" t="s">
        <v>28</v>
      </c>
    </row>
    <row r="11" spans="1:19" ht="15.75" thickBot="1" x14ac:dyDescent="0.3">
      <c r="A11" s="2"/>
      <c r="B11" s="2" t="s">
        <v>6</v>
      </c>
      <c r="C11" s="10">
        <f t="shared" ref="C11:Q11" si="3">SUM(C2:C10)</f>
        <v>7722810.1900000004</v>
      </c>
      <c r="D11" s="19">
        <f t="shared" si="3"/>
        <v>2063194.69</v>
      </c>
      <c r="E11" s="32">
        <f t="shared" si="3"/>
        <v>0</v>
      </c>
      <c r="F11" s="36">
        <f t="shared" si="3"/>
        <v>16532.46</v>
      </c>
      <c r="G11" s="20">
        <f t="shared" si="3"/>
        <v>7777.56</v>
      </c>
      <c r="H11" s="46">
        <f t="shared" si="3"/>
        <v>2867.32</v>
      </c>
      <c r="I11" s="21">
        <f t="shared" si="3"/>
        <v>2036017.35</v>
      </c>
      <c r="J11" s="19">
        <f t="shared" si="3"/>
        <v>1341423.5</v>
      </c>
      <c r="K11" s="20">
        <f t="shared" si="3"/>
        <v>6764.99</v>
      </c>
      <c r="L11" s="37">
        <f t="shared" si="3"/>
        <v>81042.849999999991</v>
      </c>
      <c r="M11" s="21">
        <f t="shared" si="3"/>
        <v>1253615.6600000001</v>
      </c>
      <c r="N11" s="19">
        <f t="shared" si="3"/>
        <v>4318192</v>
      </c>
      <c r="O11" s="22">
        <f t="shared" si="3"/>
        <v>0</v>
      </c>
      <c r="P11" s="43">
        <f t="shared" si="3"/>
        <v>4318192</v>
      </c>
      <c r="Q11" s="23">
        <f t="shared" si="3"/>
        <v>0</v>
      </c>
      <c r="R11" s="27"/>
      <c r="S11" s="28"/>
    </row>
    <row r="13" spans="1:19" x14ac:dyDescent="0.25">
      <c r="A13" s="47" t="s">
        <v>29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7D9103E4DF1B42888066D37850ED4D" ma:contentTypeVersion="12" ma:contentTypeDescription="Create a new document." ma:contentTypeScope="" ma:versionID="177ae5d880140a485fe1b586088bae4e">
  <xsd:schema xmlns:xsd="http://www.w3.org/2001/XMLSchema" xmlns:xs="http://www.w3.org/2001/XMLSchema" xmlns:p="http://schemas.microsoft.com/office/2006/metadata/properties" xmlns:ns3="0ebf53e2-5da7-4cb7-9458-7e67e5b7e0df" xmlns:ns4="bed570af-99f9-40e2-a545-a0a2a350e254" targetNamespace="http://schemas.microsoft.com/office/2006/metadata/properties" ma:root="true" ma:fieldsID="fd1df0982f6a0321a166ff53f1862d69" ns3:_="" ns4:_="">
    <xsd:import namespace="0ebf53e2-5da7-4cb7-9458-7e67e5b7e0df"/>
    <xsd:import namespace="bed570af-99f9-40e2-a545-a0a2a350e25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bf53e2-5da7-4cb7-9458-7e67e5b7e0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d570af-99f9-40e2-a545-a0a2a350e25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5BE55C0-3124-422D-B9EB-FCDC9D6EA7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9CA437-107A-4A0A-A8C3-D51CCA18FB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bf53e2-5da7-4cb7-9458-7e67e5b7e0df"/>
    <ds:schemaRef ds:uri="bed570af-99f9-40e2-a545-a0a2a350e2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DA5015-1157-4DDC-A5E4-0507ADC42148}">
  <ds:schemaRefs>
    <ds:schemaRef ds:uri="bed570af-99f9-40e2-a545-a0a2a350e254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0ebf53e2-5da7-4cb7-9458-7e67e5b7e0d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Kentucky Department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tmason</dc:creator>
  <cp:lastModifiedBy>Hays, Jennifer (LRC)</cp:lastModifiedBy>
  <dcterms:created xsi:type="dcterms:W3CDTF">2022-04-11T14:40:03Z</dcterms:created>
  <dcterms:modified xsi:type="dcterms:W3CDTF">2022-05-31T17:05:37Z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0x010100687D9103E4DF1B42888066D37850ED4D</vt:lpwstr>
  </property>
</Properties>
</file>